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4C383288-6183-4DC8-883B-8EDC62AD40BE}" xr6:coauthVersionLast="47" xr6:coauthVersionMax="47" xr10:uidLastSave="{00000000-0000-0000-0000-000000000000}"/>
  <bookViews>
    <workbookView xWindow="0" yWindow="735" windowWidth="20790" windowHeight="10785" xr2:uid="{3E9C73B7-F6C2-4303-9A06-1FA77B1E7F35}"/>
  </bookViews>
  <sheets>
    <sheet name="第二号第一様式" sheetId="1" r:id="rId1"/>
  </sheets>
  <definedNames>
    <definedName name="_xlnm.Print_Titles" localSheetId="0">第二号第一様式!$1:$7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2" i="1"/>
  <c r="E30" i="1"/>
  <c r="F29" i="1"/>
  <c r="G29" i="1" s="1"/>
  <c r="E29" i="1"/>
  <c r="G28" i="1"/>
  <c r="G27" i="1"/>
  <c r="G26" i="1"/>
  <c r="F25" i="1"/>
  <c r="F30" i="1" s="1"/>
  <c r="E25" i="1"/>
  <c r="G25" i="1" s="1"/>
  <c r="G24" i="1"/>
  <c r="E22" i="1"/>
  <c r="F21" i="1"/>
  <c r="G21" i="1" s="1"/>
  <c r="E21" i="1"/>
  <c r="G20" i="1"/>
  <c r="F19" i="1"/>
  <c r="G19" i="1" s="1"/>
  <c r="E19" i="1"/>
  <c r="G18" i="1"/>
  <c r="G17" i="1"/>
  <c r="E16" i="1"/>
  <c r="E23" i="1" s="1"/>
  <c r="F15" i="1"/>
  <c r="G15" i="1" s="1"/>
  <c r="E15" i="1"/>
  <c r="G14" i="1"/>
  <c r="G13" i="1"/>
  <c r="G12" i="1"/>
  <c r="G11" i="1"/>
  <c r="G10" i="1"/>
  <c r="F9" i="1"/>
  <c r="F16" i="1" s="1"/>
  <c r="E9" i="1"/>
  <c r="G8" i="1"/>
  <c r="G16" i="1" l="1"/>
  <c r="E31" i="1"/>
  <c r="G30" i="1"/>
  <c r="F22" i="1"/>
  <c r="F23" i="1" s="1"/>
  <c r="G9" i="1"/>
  <c r="F31" i="1" l="1"/>
  <c r="F33" i="1" s="1"/>
  <c r="F37" i="1" s="1"/>
  <c r="G23" i="1"/>
  <c r="G22" i="1"/>
  <c r="E33" i="1"/>
  <c r="G31" i="1" l="1"/>
  <c r="E37" i="1"/>
  <c r="G37" i="1" s="1"/>
  <c r="G33" i="1"/>
</calcChain>
</file>

<file path=xl/sharedStrings.xml><?xml version="1.0" encoding="utf-8"?>
<sst xmlns="http://schemas.openxmlformats.org/spreadsheetml/2006/main" count="48" uniqueCount="44">
  <si>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</si>
  <si>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</si>
  <si>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（自）令和3年4月1日  （至）令和4年3月31日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</si>
  <si>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</si>
  <si>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</si>
  <si>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</si>
  <si>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</si>
  <si>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</si>
  <si>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</si>
  <si>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</si>
  <si>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保育事業収益</t>
  </si>
  <si>
    <t>サービス活動収益計（１）</t>
  </si>
  <si>
    <t>費用</t>
  </si>
  <si>
    <t>人件費</t>
  </si>
  <si>
    <t>事業費</t>
  </si>
  <si>
    <t>事務費</t>
  </si>
  <si>
    <t>減価償却費</t>
  </si>
  <si>
    <t>国庫補助金等特別積立金取崩額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</si>
  <si>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</si>
  <si>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</si>
  <si>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</si>
  <si>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</si>
  <si>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その他のサービス活動外収益</t>
  </si>
  <si>
    <t>サービス活動外収益計（４）</t>
  </si>
  <si>
    <t>支払利息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</si>
  <si>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</si>
  <si>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</si>
  <si>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</si>
  <si>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</si>
  <si>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</si>
  <si>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特別収益計（８）</t>
  </si>
  <si>
    <t>固定資産売却損・処分損</t>
  </si>
  <si>
    <t>国庫補助金等特別積立金取崩額（除却等）</t>
  </si>
  <si>
    <t>国庫補助金等特別積立金積立額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</si>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</sst>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937E3B8F-B378-4EBB-A6E4-ADB20CE31E13}"/>
    <cellStyle name="標準 3" xfId="1" xr:uid="{34D0F25B-7EF8-46AC-B71B-1A85EE6CA8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E264-3D83-40A5-AD08-CC5BFCB1F240}">
  <sheetPr>
    <pageSetUpPr fitToPage="1"/>
  </sheetPr>
  <dimension ref="B2:G37"/>
  <sheetViews>
    <sheetView showGridLines="0" tabSelected="1" workbookViewId="0"/>
  </sheetViews>
  <sheetFormatPr defaultRowHeight="18.75" x14ac:dyDescent="0.4"/>
  <cols>
    <col min="1" max="3" width="2.875" customWidth="1"/>
    <col min="4" max="4" width="60.25" customWidth="1"/>
    <col min="5" max="7" width="20.75" customWidth="1"/>
  </cols>
  <sheetData>
    <row r="2" spans="2:7" ht="21" x14ac:dyDescent="0.4">
      <c r="B2" s="1"/>
      <c r="C2" s="1"/>
      <c r="D2" s="1"/>
      <c r="E2" s="2"/>
      <c r="F2" s="2"/>
      <c r="G2" s="3" t="s">
        <v>0</v>
      </c>
    </row>
    <row r="3" spans="2:7" ht="21" x14ac:dyDescent="0.4">
      <c r="B3" s="4" t="s">
        <v>1</v>
      </c>
      <c r="C3" s="4"/>
      <c r="D3" s="4"/>
      <c r="E3" s="4"/>
      <c r="F3" s="4"/>
      <c r="G3" s="4"/>
    </row>
    <row r="4" spans="2:7" x14ac:dyDescent="0.4">
      <c r="B4" s="5"/>
      <c r="C4" s="5"/>
      <c r="D4" s="5"/>
      <c r="E4" s="5"/>
      <c r="F4" s="5"/>
      <c r="G4" s="2"/>
    </row>
    <row r="5" spans="2:7" ht="21" x14ac:dyDescent="0.4">
      <c r="B5" s="6" t="s">
        <v>2</v>
      </c>
      <c r="C5" s="6"/>
      <c r="D5" s="6"/>
      <c r="E5" s="6"/>
      <c r="F5" s="6"/>
      <c r="G5" s="6"/>
    </row>
    <row r="6" spans="2:7" x14ac:dyDescent="0.4">
      <c r="B6" s="7"/>
      <c r="C6" s="7"/>
      <c r="D6" s="7"/>
      <c r="E6" s="7"/>
      <c r="F6" s="2"/>
      <c r="G6" s="7" t="s">
        <v>3</v>
      </c>
    </row>
    <row r="7" spans="2:7" x14ac:dyDescent="0.4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</row>
    <row r="8" spans="2:7" x14ac:dyDescent="0.4">
      <c r="B8" s="10" t="s">
        <v>8</v>
      </c>
      <c r="C8" s="10" t="s">
        <v>9</v>
      </c>
      <c r="D8" s="11" t="s">
        <v>10</v>
      </c>
      <c r="E8" s="12">
        <v>294362425</v>
      </c>
      <c r="F8" s="13">
        <v>279010344</v>
      </c>
      <c r="G8" s="12">
        <f>E8-F8</f>
        <v>15352081</v>
      </c>
    </row>
    <row r="9" spans="2:7" x14ac:dyDescent="0.4">
      <c r="B9" s="14"/>
      <c r="C9" s="15"/>
      <c r="D9" s="16" t="s">
        <v>11</v>
      </c>
      <c r="E9" s="17">
        <f>+E8</f>
        <v>294362425</v>
      </c>
      <c r="F9" s="13">
        <f>+F8</f>
        <v>279010344</v>
      </c>
      <c r="G9" s="17">
        <f t="shared" ref="G9:G37" si="0">E9-F9</f>
        <v>15352081</v>
      </c>
    </row>
    <row r="10" spans="2:7" x14ac:dyDescent="0.4">
      <c r="B10" s="14"/>
      <c r="C10" s="10" t="s">
        <v>12</v>
      </c>
      <c r="D10" s="18" t="s">
        <v>13</v>
      </c>
      <c r="E10" s="19">
        <v>214503325</v>
      </c>
      <c r="F10" s="20">
        <v>190686810</v>
      </c>
      <c r="G10" s="19">
        <f t="shared" si="0"/>
        <v>23816515</v>
      </c>
    </row>
    <row r="11" spans="2:7" x14ac:dyDescent="0.4">
      <c r="B11" s="14"/>
      <c r="C11" s="14"/>
      <c r="D11" s="18" t="s">
        <v>14</v>
      </c>
      <c r="E11" s="19">
        <v>24486552</v>
      </c>
      <c r="F11" s="21">
        <v>26619697</v>
      </c>
      <c r="G11" s="19">
        <f t="shared" si="0"/>
        <v>-2133145</v>
      </c>
    </row>
    <row r="12" spans="2:7" x14ac:dyDescent="0.4">
      <c r="B12" s="14"/>
      <c r="C12" s="14"/>
      <c r="D12" s="18" t="s">
        <v>15</v>
      </c>
      <c r="E12" s="19">
        <v>14286947</v>
      </c>
      <c r="F12" s="21">
        <v>14987312</v>
      </c>
      <c r="G12" s="19">
        <f t="shared" si="0"/>
        <v>-700365</v>
      </c>
    </row>
    <row r="13" spans="2:7" x14ac:dyDescent="0.4">
      <c r="B13" s="14"/>
      <c r="C13" s="14"/>
      <c r="D13" s="18" t="s">
        <v>16</v>
      </c>
      <c r="E13" s="19">
        <v>16794886</v>
      </c>
      <c r="F13" s="21">
        <v>16661791</v>
      </c>
      <c r="G13" s="19">
        <f t="shared" si="0"/>
        <v>133095</v>
      </c>
    </row>
    <row r="14" spans="2:7" x14ac:dyDescent="0.4">
      <c r="B14" s="14"/>
      <c r="C14" s="14"/>
      <c r="D14" s="18" t="s">
        <v>17</v>
      </c>
      <c r="E14" s="19">
        <v>-8751839</v>
      </c>
      <c r="F14" s="22">
        <v>-8836430</v>
      </c>
      <c r="G14" s="19">
        <f t="shared" si="0"/>
        <v>84591</v>
      </c>
    </row>
    <row r="15" spans="2:7" x14ac:dyDescent="0.4">
      <c r="B15" s="14"/>
      <c r="C15" s="15"/>
      <c r="D15" s="16" t="s">
        <v>18</v>
      </c>
      <c r="E15" s="17">
        <f>+E10+E11+E12+E13+E14</f>
        <v>261319871</v>
      </c>
      <c r="F15" s="13">
        <f>+F10+F11+F12+F13+F14</f>
        <v>240119180</v>
      </c>
      <c r="G15" s="17">
        <f t="shared" si="0"/>
        <v>21200691</v>
      </c>
    </row>
    <row r="16" spans="2:7" x14ac:dyDescent="0.4">
      <c r="B16" s="15"/>
      <c r="C16" s="23" t="s">
        <v>19</v>
      </c>
      <c r="D16" s="24"/>
      <c r="E16" s="25">
        <f xml:space="preserve"> +E9 - E15</f>
        <v>33042554</v>
      </c>
      <c r="F16" s="13">
        <f xml:space="preserve"> +F9 - F15</f>
        <v>38891164</v>
      </c>
      <c r="G16" s="25">
        <f t="shared" si="0"/>
        <v>-5848610</v>
      </c>
    </row>
    <row r="17" spans="2:7" x14ac:dyDescent="0.4">
      <c r="B17" s="10" t="s">
        <v>20</v>
      </c>
      <c r="C17" s="10" t="s">
        <v>9</v>
      </c>
      <c r="D17" s="18" t="s">
        <v>21</v>
      </c>
      <c r="E17" s="19">
        <v>6135</v>
      </c>
      <c r="F17" s="20">
        <v>9027</v>
      </c>
      <c r="G17" s="19">
        <f t="shared" si="0"/>
        <v>-2892</v>
      </c>
    </row>
    <row r="18" spans="2:7" x14ac:dyDescent="0.4">
      <c r="B18" s="14"/>
      <c r="C18" s="14"/>
      <c r="D18" s="18" t="s">
        <v>22</v>
      </c>
      <c r="E18" s="19">
        <v>4433216</v>
      </c>
      <c r="F18" s="22">
        <v>4134675</v>
      </c>
      <c r="G18" s="19">
        <f t="shared" si="0"/>
        <v>298541</v>
      </c>
    </row>
    <row r="19" spans="2:7" x14ac:dyDescent="0.4">
      <c r="B19" s="14"/>
      <c r="C19" s="15"/>
      <c r="D19" s="16" t="s">
        <v>23</v>
      </c>
      <c r="E19" s="17">
        <f>+E17+E18</f>
        <v>4439351</v>
      </c>
      <c r="F19" s="13">
        <f>+F17+F18</f>
        <v>4143702</v>
      </c>
      <c r="G19" s="17">
        <f t="shared" si="0"/>
        <v>295649</v>
      </c>
    </row>
    <row r="20" spans="2:7" x14ac:dyDescent="0.4">
      <c r="B20" s="14"/>
      <c r="C20" s="10" t="s">
        <v>12</v>
      </c>
      <c r="D20" s="18" t="s">
        <v>24</v>
      </c>
      <c r="E20" s="19">
        <v>3309553</v>
      </c>
      <c r="F20" s="13">
        <v>3510168</v>
      </c>
      <c r="G20" s="19">
        <f t="shared" si="0"/>
        <v>-200615</v>
      </c>
    </row>
    <row r="21" spans="2:7" x14ac:dyDescent="0.4">
      <c r="B21" s="14"/>
      <c r="C21" s="15"/>
      <c r="D21" s="16" t="s">
        <v>25</v>
      </c>
      <c r="E21" s="17">
        <f>+E20</f>
        <v>3309553</v>
      </c>
      <c r="F21" s="13">
        <f>+F20</f>
        <v>3510168</v>
      </c>
      <c r="G21" s="17">
        <f t="shared" si="0"/>
        <v>-200615</v>
      </c>
    </row>
    <row r="22" spans="2:7" x14ac:dyDescent="0.4">
      <c r="B22" s="15"/>
      <c r="C22" s="23" t="s">
        <v>26</v>
      </c>
      <c r="D22" s="26"/>
      <c r="E22" s="27">
        <f xml:space="preserve"> +E19 - E21</f>
        <v>1129798</v>
      </c>
      <c r="F22" s="13">
        <f xml:space="preserve"> +F19 - F21</f>
        <v>633534</v>
      </c>
      <c r="G22" s="27">
        <f t="shared" si="0"/>
        <v>496264</v>
      </c>
    </row>
    <row r="23" spans="2:7" x14ac:dyDescent="0.4">
      <c r="B23" s="23" t="s">
        <v>27</v>
      </c>
      <c r="C23" s="28"/>
      <c r="D23" s="24"/>
      <c r="E23" s="25">
        <f xml:space="preserve"> +E16 +E22</f>
        <v>34172352</v>
      </c>
      <c r="F23" s="13">
        <f xml:space="preserve"> +F16 +F22</f>
        <v>39524698</v>
      </c>
      <c r="G23" s="25">
        <f t="shared" si="0"/>
        <v>-5352346</v>
      </c>
    </row>
    <row r="24" spans="2:7" x14ac:dyDescent="0.4">
      <c r="B24" s="10" t="s">
        <v>28</v>
      </c>
      <c r="C24" s="10" t="s">
        <v>9</v>
      </c>
      <c r="D24" s="18" t="s">
        <v>29</v>
      </c>
      <c r="E24" s="19">
        <v>887000</v>
      </c>
      <c r="F24" s="13">
        <v>943000</v>
      </c>
      <c r="G24" s="19">
        <f t="shared" si="0"/>
        <v>-56000</v>
      </c>
    </row>
    <row r="25" spans="2:7" x14ac:dyDescent="0.4">
      <c r="B25" s="14"/>
      <c r="C25" s="15"/>
      <c r="D25" s="16" t="s">
        <v>30</v>
      </c>
      <c r="E25" s="17">
        <f>+E24</f>
        <v>887000</v>
      </c>
      <c r="F25" s="13">
        <f>+F24</f>
        <v>943000</v>
      </c>
      <c r="G25" s="17">
        <f t="shared" si="0"/>
        <v>-56000</v>
      </c>
    </row>
    <row r="26" spans="2:7" x14ac:dyDescent="0.4">
      <c r="B26" s="14"/>
      <c r="C26" s="10" t="s">
        <v>12</v>
      </c>
      <c r="D26" s="18" t="s">
        <v>31</v>
      </c>
      <c r="E26" s="19">
        <v>105231</v>
      </c>
      <c r="F26" s="20">
        <v>42464</v>
      </c>
      <c r="G26" s="19">
        <f t="shared" si="0"/>
        <v>62767</v>
      </c>
    </row>
    <row r="27" spans="2:7" x14ac:dyDescent="0.4">
      <c r="B27" s="14"/>
      <c r="C27" s="14"/>
      <c r="D27" s="18" t="s">
        <v>32</v>
      </c>
      <c r="E27" s="19">
        <v>0</v>
      </c>
      <c r="F27" s="21">
        <v>0</v>
      </c>
      <c r="G27" s="19">
        <f t="shared" si="0"/>
        <v>0</v>
      </c>
    </row>
    <row r="28" spans="2:7" x14ac:dyDescent="0.4">
      <c r="B28" s="14"/>
      <c r="C28" s="14"/>
      <c r="D28" s="18" t="s">
        <v>33</v>
      </c>
      <c r="E28" s="19">
        <v>887000</v>
      </c>
      <c r="F28" s="22">
        <v>943000</v>
      </c>
      <c r="G28" s="19">
        <f t="shared" si="0"/>
        <v>-56000</v>
      </c>
    </row>
    <row r="29" spans="2:7" x14ac:dyDescent="0.4">
      <c r="B29" s="14"/>
      <c r="C29" s="15"/>
      <c r="D29" s="16" t="s">
        <v>34</v>
      </c>
      <c r="E29" s="17">
        <f>+E26+E27+E28</f>
        <v>992231</v>
      </c>
      <c r="F29" s="13">
        <f>+F26+F27+F28</f>
        <v>985464</v>
      </c>
      <c r="G29" s="17">
        <f t="shared" si="0"/>
        <v>6767</v>
      </c>
    </row>
    <row r="30" spans="2:7" x14ac:dyDescent="0.4">
      <c r="B30" s="15"/>
      <c r="C30" s="29" t="s">
        <v>35</v>
      </c>
      <c r="D30" s="30"/>
      <c r="E30" s="31">
        <f xml:space="preserve"> +E25 - E29</f>
        <v>-105231</v>
      </c>
      <c r="F30" s="13">
        <f xml:space="preserve"> +F25 - F29</f>
        <v>-42464</v>
      </c>
      <c r="G30" s="31">
        <f t="shared" si="0"/>
        <v>-62767</v>
      </c>
    </row>
    <row r="31" spans="2:7" x14ac:dyDescent="0.4">
      <c r="B31" s="23" t="s">
        <v>36</v>
      </c>
      <c r="C31" s="32"/>
      <c r="D31" s="33"/>
      <c r="E31" s="34">
        <f xml:space="preserve"> +E23 +E30</f>
        <v>34067121</v>
      </c>
      <c r="F31" s="13">
        <f xml:space="preserve"> +F23 +F30</f>
        <v>39482234</v>
      </c>
      <c r="G31" s="34">
        <f t="shared" si="0"/>
        <v>-5415113</v>
      </c>
    </row>
    <row r="32" spans="2:7" x14ac:dyDescent="0.4">
      <c r="B32" s="35" t="s">
        <v>37</v>
      </c>
      <c r="C32" s="32" t="s">
        <v>38</v>
      </c>
      <c r="D32" s="33"/>
      <c r="E32" s="34">
        <v>77839944</v>
      </c>
      <c r="F32" s="13">
        <v>68357710</v>
      </c>
      <c r="G32" s="34">
        <f t="shared" si="0"/>
        <v>9482234</v>
      </c>
    </row>
    <row r="33" spans="2:7" x14ac:dyDescent="0.4">
      <c r="B33" s="36"/>
      <c r="C33" s="32" t="s">
        <v>39</v>
      </c>
      <c r="D33" s="33"/>
      <c r="E33" s="34">
        <f xml:space="preserve"> +E31 +E32</f>
        <v>111907065</v>
      </c>
      <c r="F33" s="13">
        <f xml:space="preserve"> +F31 +F32</f>
        <v>107839944</v>
      </c>
      <c r="G33" s="34">
        <f t="shared" si="0"/>
        <v>4067121</v>
      </c>
    </row>
    <row r="34" spans="2:7" x14ac:dyDescent="0.4">
      <c r="B34" s="36"/>
      <c r="C34" s="32" t="s">
        <v>40</v>
      </c>
      <c r="D34" s="33"/>
      <c r="E34" s="34">
        <v>0</v>
      </c>
      <c r="F34" s="13">
        <v>0</v>
      </c>
      <c r="G34" s="34">
        <f t="shared" si="0"/>
        <v>0</v>
      </c>
    </row>
    <row r="35" spans="2:7" x14ac:dyDescent="0.4">
      <c r="B35" s="36"/>
      <c r="C35" s="32" t="s">
        <v>41</v>
      </c>
      <c r="D35" s="33"/>
      <c r="E35" s="34">
        <v>0</v>
      </c>
      <c r="F35" s="13">
        <v>0</v>
      </c>
      <c r="G35" s="34">
        <f t="shared" si="0"/>
        <v>0</v>
      </c>
    </row>
    <row r="36" spans="2:7" x14ac:dyDescent="0.4">
      <c r="B36" s="36"/>
      <c r="C36" s="32" t="s">
        <v>42</v>
      </c>
      <c r="D36" s="33"/>
      <c r="E36" s="34">
        <v>23000000</v>
      </c>
      <c r="F36" s="13">
        <v>30000000</v>
      </c>
      <c r="G36" s="34">
        <f t="shared" si="0"/>
        <v>-7000000</v>
      </c>
    </row>
    <row r="37" spans="2:7" x14ac:dyDescent="0.4">
      <c r="B37" s="37"/>
      <c r="C37" s="32" t="s">
        <v>43</v>
      </c>
      <c r="D37" s="33"/>
      <c r="E37" s="34">
        <f xml:space="preserve"> +E33 +E34 +E35 - E36</f>
        <v>88907065</v>
      </c>
      <c r="F37" s="13">
        <f xml:space="preserve"> +F33 +F34 +F35 - F36</f>
        <v>77839944</v>
      </c>
      <c r="G37" s="34">
        <f t="shared" si="0"/>
        <v>11067121</v>
      </c>
    </row>
  </sheetData>
  <mergeCells count="13">
    <mergeCell ref="B32:B37"/>
    <mergeCell ref="B17:B22"/>
    <mergeCell ref="C17:C19"/>
    <mergeCell ref="C20:C21"/>
    <mergeCell ref="B24:B30"/>
    <mergeCell ref="C24:C25"/>
    <mergeCell ref="C26:C29"/>
    <mergeCell ref="B3:G3"/>
    <mergeCell ref="B5:G5"/>
    <mergeCell ref="B7:D7"/>
    <mergeCell ref="B8:B16"/>
    <mergeCell ref="C8:C9"/>
    <mergeCell ref="C10:C15"/>
  </mergeCells>
  <phoneticPr fontId="1"/>
  <pageMargins left="0.7" right="0.7" top="0.75" bottom="0.75" header="0.3" footer="0.3"/>
  <pageSetup paperSize="9" fitToHeight="0" orientation="portrait" r:id="rId1"/>
  <headerFooter>
    <oddHeader>&amp;L社会福祉法人　美勢会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2022-06-27T01:51:44Z</dcterms:created>
  <dcterms:modified xsi:type="dcterms:W3CDTF">2022-06-27T01:51:44Z</dcterms:modified>
</cp:coreProperties>
</file>