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0877604C-ECA6-464F-BA17-F46FA4069A61}" xr6:coauthVersionLast="47" xr6:coauthVersionMax="47" xr10:uidLastSave="{00000000-0000-0000-0000-000000000000}"/>
  <bookViews>
    <workbookView xWindow="-120" yWindow="-120" windowWidth="20730" windowHeight="11160" xr2:uid="{71C7920D-1A86-4357-B7EA-CDA6FC366BDE}"/>
  </bookViews>
  <sheets>
    <sheet name="第二号第一様式" sheetId="1" r:id="rId1"/>
  </sheets>
  <definedNames>
    <definedName name="_xlnm.Print_Titles" localSheetId="0">第二号第一様式!$1:$7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3" i="1"/>
  <c r="F31" i="1"/>
  <c r="F30" i="1"/>
  <c r="G30" i="1" s="1"/>
  <c r="E30" i="1"/>
  <c r="G29" i="1"/>
  <c r="G28" i="1"/>
  <c r="G27" i="1"/>
  <c r="G26" i="1"/>
  <c r="F26" i="1"/>
  <c r="E26" i="1"/>
  <c r="E31" i="1" s="1"/>
  <c r="G31" i="1" s="1"/>
  <c r="G25" i="1"/>
  <c r="F22" i="1"/>
  <c r="G22" i="1" s="1"/>
  <c r="E22" i="1"/>
  <c r="G21" i="1"/>
  <c r="G20" i="1"/>
  <c r="F19" i="1"/>
  <c r="F23" i="1" s="1"/>
  <c r="E19" i="1"/>
  <c r="E23" i="1" s="1"/>
  <c r="G23" i="1" s="1"/>
  <c r="G18" i="1"/>
  <c r="G17" i="1"/>
  <c r="E16" i="1"/>
  <c r="F15" i="1"/>
  <c r="G15" i="1" s="1"/>
  <c r="E15" i="1"/>
  <c r="G14" i="1"/>
  <c r="G13" i="1"/>
  <c r="G12" i="1"/>
  <c r="G11" i="1"/>
  <c r="G10" i="1"/>
  <c r="F9" i="1"/>
  <c r="F16" i="1" s="1"/>
  <c r="F24" i="1" s="1"/>
  <c r="F32" i="1" s="1"/>
  <c r="F34" i="1" s="1"/>
  <c r="F38" i="1" s="1"/>
  <c r="E9" i="1"/>
  <c r="G8" i="1"/>
  <c r="G16" i="1" l="1"/>
  <c r="G9" i="1"/>
  <c r="G19" i="1"/>
  <c r="E24" i="1"/>
  <c r="G24" i="1" l="1"/>
  <c r="E32" i="1"/>
  <c r="E34" i="1" l="1"/>
  <c r="G32" i="1"/>
  <c r="E38" i="1" l="1"/>
  <c r="G38" i="1" s="1"/>
  <c r="G34" i="1"/>
</calcChain>
</file>

<file path=xl/sharedStrings.xml><?xml version="1.0" encoding="utf-8"?>
<sst xmlns="http://schemas.openxmlformats.org/spreadsheetml/2006/main" count="49" uniqueCount="45">
  <si>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</si>
  <si>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法人単位事業活動計算書</t>
    <rPh sb="0" eb="2">
      <t>ホウジン</t>
    </rPh>
    <rPh sb="2" eb="4">
      <t>タンイ</t>
    </rPh>
    <rPh sb="4" eb="6">
      <t>ジギョウ</t>
    </rPh>
    <rPh sb="6" eb="8">
      <t>カツドウ</t>
    </rPh>
    <phoneticPr fontId="4"/>
  </si>
  <si>
    <t>（自）令和6年4月1日  （至）令和7年3月31日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</si>
  <si>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</si>
  <si>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</si>
  <si>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</si>
  <si>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</si>
  <si>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</si>
  <si>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</si>
  <si>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</si>
  <si>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保育事業収益</t>
  </si>
  <si>
    <t>サービス活動収益計（１）</t>
  </si>
  <si>
    <t>費用</t>
  </si>
  <si>
    <t>人件費</t>
  </si>
  <si>
    <t>事業費</t>
  </si>
  <si>
    <t>事務費</t>
  </si>
  <si>
    <t>減価償却費</t>
  </si>
  <si>
    <t>国庫補助金等特別積立金取崩額</t>
  </si>
  <si>
    <t>サービス活動費用計（２）</t>
  </si>
  <si>
    <t>サービス活動増減差額（３）＝（１）－（２）</t>
  </si>
  <si>
    <t>サービス活動外増減の部</t>
  </si>
  <si>
    <t>受取利息配当金収益</t>
  </si>
  <si>
    <t>その他のサービス活動外収益</t>
  </si>
  <si>
    <t>サービス活動外収益計（４）</t>
  </si>
  <si>
    <t>支払利息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</si>
  <si>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</si>
  <si>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</si>
  <si>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</si>
  <si>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</si>
  <si>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</si>
  <si>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</si>
  <si>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特別収益計（８）</t>
  </si>
  <si>
    <t>固定資産売却損・処分損</t>
  </si>
  <si>
    <t>国庫補助金等特別積立金取崩額（除却等）</t>
  </si>
  <si>
    <t>国庫補助金等特別積立金積立額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</si>
  <si>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</si>
  <si>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</si>
  <si>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</si>
  <si>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</si>
  <si>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</si>
  <si>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</si>
  <si>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</si>
  <si>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</si>
  <si>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その他の積立金積立額（１６）</t>
  </si>
  <si>
    <t>次期繰越活動増減差額（１７）＝（１３）＋（１４）＋（１５）－（１６）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</si>
</sst>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horizontal="left" vertical="center" textRotation="255"/>
    </xf>
    <xf numFmtId="0" fontId="7" fillId="0" borderId="2" xfId="2" applyFont="1" applyBorder="1" applyAlignment="1">
      <alignment horizontal="left" vertical="top" shrinkToFit="1"/>
    </xf>
    <xf numFmtId="176" fontId="9" fillId="0" borderId="2" xfId="2" applyNumberFormat="1" applyFont="1" applyBorder="1" applyAlignment="1" applyProtection="1">
      <alignment vertical="top" shrinkToFit="1"/>
      <protection locked="0"/>
    </xf>
    <xf numFmtId="176" fontId="9" fillId="0" borderId="1" xfId="0" applyNumberFormat="1" applyFont="1" applyBorder="1" applyProtection="1">
      <alignment vertical="center"/>
      <protection locked="0"/>
    </xf>
    <xf numFmtId="0" fontId="7" fillId="0" borderId="3" xfId="2" applyFont="1" applyBorder="1" applyAlignment="1">
      <alignment horizontal="left" vertical="center" textRotation="255"/>
    </xf>
    <xf numFmtId="0" fontId="7" fillId="0" borderId="4" xfId="2" applyFont="1" applyBorder="1" applyAlignment="1">
      <alignment horizontal="left" vertical="center" textRotation="255"/>
    </xf>
    <xf numFmtId="0" fontId="7" fillId="0" borderId="1" xfId="2" applyFont="1" applyBorder="1" applyAlignment="1">
      <alignment horizontal="left"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3" xfId="2" applyFont="1" applyBorder="1" applyAlignment="1">
      <alignment horizontal="left"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 shrinkToFit="1"/>
    </xf>
    <xf numFmtId="176" fontId="9" fillId="0" borderId="7" xfId="2" applyNumberFormat="1" applyFont="1" applyBorder="1" applyAlignment="1" applyProtection="1">
      <alignment vertical="center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horizontal="left" vertical="top" shrinkToFit="1"/>
    </xf>
    <xf numFmtId="176" fontId="9" fillId="0" borderId="10" xfId="2" applyNumberFormat="1" applyFont="1" applyBorder="1" applyAlignment="1" applyProtection="1">
      <alignment vertical="top" shrinkToFit="1"/>
      <protection locked="0"/>
    </xf>
    <xf numFmtId="0" fontId="7" fillId="0" borderId="5" xfId="2" applyFont="1" applyBorder="1">
      <alignment horizontal="left" vertical="top"/>
    </xf>
    <xf numFmtId="0" fontId="7" fillId="0" borderId="6" xfId="2" applyFont="1" applyBorder="1" applyAlignment="1">
      <alignment horizontal="left" vertical="top" shrinkToFit="1"/>
    </xf>
    <xf numFmtId="176" fontId="9" fillId="0" borderId="6" xfId="2" applyNumberFormat="1" applyFont="1" applyBorder="1" applyAlignment="1" applyProtection="1">
      <alignment vertical="top" shrinkToFit="1"/>
      <protection locked="0"/>
    </xf>
    <xf numFmtId="0" fontId="7" fillId="0" borderId="2" xfId="2" applyFont="1" applyBorder="1" applyAlignment="1">
      <alignment vertical="center" textRotation="255" shrinkToFit="1"/>
    </xf>
    <xf numFmtId="0" fontId="7" fillId="0" borderId="3" xfId="2" applyFont="1" applyBorder="1" applyAlignment="1">
      <alignment vertical="center" textRotation="255" shrinkToFit="1"/>
    </xf>
    <xf numFmtId="0" fontId="7" fillId="0" borderId="4" xfId="2" applyFont="1" applyBorder="1" applyAlignment="1">
      <alignment vertical="center" textRotation="255" shrinkToFit="1"/>
    </xf>
  </cellXfs>
  <cellStyles count="3">
    <cellStyle name="標準" xfId="0" builtinId="0"/>
    <cellStyle name="標準 2" xfId="2" xr:uid="{224F0E97-3A94-49EF-9478-43DA4422A3A1}"/>
    <cellStyle name="標準 3" xfId="1" xr:uid="{885B4C18-C4D8-412F-B5D5-CDA83F894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3ECB-1DB1-4FE3-A946-BFBEDE53E698}">
  <sheetPr>
    <pageSetUpPr fitToPage="1"/>
  </sheetPr>
  <dimension ref="B2:G38"/>
  <sheetViews>
    <sheetView showGridLines="0" tabSelected="1" workbookViewId="0"/>
  </sheetViews>
  <sheetFormatPr defaultRowHeight="18.75" x14ac:dyDescent="0.4"/>
  <cols>
    <col min="1" max="3" width="2.875" customWidth="1"/>
    <col min="4" max="4" width="60.25" customWidth="1"/>
    <col min="5" max="7" width="20.75" customWidth="1"/>
  </cols>
  <sheetData>
    <row r="2" spans="2:7" ht="21" x14ac:dyDescent="0.4">
      <c r="B2" s="1"/>
      <c r="C2" s="1"/>
      <c r="D2" s="1"/>
      <c r="E2" s="2"/>
      <c r="F2" s="2"/>
      <c r="G2" s="3" t="s">
        <v>0</v>
      </c>
    </row>
    <row r="3" spans="2:7" ht="21" x14ac:dyDescent="0.4">
      <c r="B3" s="4" t="s">
        <v>1</v>
      </c>
      <c r="C3" s="4"/>
      <c r="D3" s="4"/>
      <c r="E3" s="4"/>
      <c r="F3" s="4"/>
      <c r="G3" s="4"/>
    </row>
    <row r="4" spans="2:7" x14ac:dyDescent="0.4">
      <c r="B4" s="5"/>
      <c r="C4" s="5"/>
      <c r="D4" s="5"/>
      <c r="E4" s="5"/>
      <c r="F4" s="5"/>
      <c r="G4" s="2"/>
    </row>
    <row r="5" spans="2:7" ht="21" x14ac:dyDescent="0.4">
      <c r="B5" s="6" t="s">
        <v>2</v>
      </c>
      <c r="C5" s="6"/>
      <c r="D5" s="6"/>
      <c r="E5" s="6"/>
      <c r="F5" s="6"/>
      <c r="G5" s="6"/>
    </row>
    <row r="6" spans="2:7" x14ac:dyDescent="0.4">
      <c r="B6" s="7"/>
      <c r="C6" s="7"/>
      <c r="D6" s="7"/>
      <c r="E6" s="7"/>
      <c r="F6" s="2"/>
      <c r="G6" s="7" t="s">
        <v>3</v>
      </c>
    </row>
    <row r="7" spans="2:7" x14ac:dyDescent="0.4">
      <c r="B7" s="8" t="s">
        <v>4</v>
      </c>
      <c r="C7" s="8"/>
      <c r="D7" s="8"/>
      <c r="E7" s="9" t="s">
        <v>5</v>
      </c>
      <c r="F7" s="9" t="s">
        <v>6</v>
      </c>
      <c r="G7" s="9" t="s">
        <v>7</v>
      </c>
    </row>
    <row r="8" spans="2:7" x14ac:dyDescent="0.4">
      <c r="B8" s="10" t="s">
        <v>8</v>
      </c>
      <c r="C8" s="10" t="s">
        <v>9</v>
      </c>
      <c r="D8" s="11" t="s">
        <v>10</v>
      </c>
      <c r="E8" s="12">
        <v>343972253</v>
      </c>
      <c r="F8" s="13">
        <v>329958570</v>
      </c>
      <c r="G8" s="12">
        <f>E8-F8</f>
        <v>14013683</v>
      </c>
    </row>
    <row r="9" spans="2:7" x14ac:dyDescent="0.4">
      <c r="B9" s="14"/>
      <c r="C9" s="15"/>
      <c r="D9" s="16" t="s">
        <v>11</v>
      </c>
      <c r="E9" s="17">
        <f>+E8</f>
        <v>343972253</v>
      </c>
      <c r="F9" s="13">
        <f>+F8</f>
        <v>329958570</v>
      </c>
      <c r="G9" s="17">
        <f t="shared" ref="G9:G38" si="0">E9-F9</f>
        <v>14013683</v>
      </c>
    </row>
    <row r="10" spans="2:7" x14ac:dyDescent="0.4">
      <c r="B10" s="14"/>
      <c r="C10" s="10" t="s">
        <v>12</v>
      </c>
      <c r="D10" s="18" t="s">
        <v>13</v>
      </c>
      <c r="E10" s="19">
        <v>232671575</v>
      </c>
      <c r="F10" s="20">
        <v>235576169</v>
      </c>
      <c r="G10" s="19">
        <f t="shared" si="0"/>
        <v>-2904594</v>
      </c>
    </row>
    <row r="11" spans="2:7" x14ac:dyDescent="0.4">
      <c r="B11" s="14"/>
      <c r="C11" s="14"/>
      <c r="D11" s="18" t="s">
        <v>14</v>
      </c>
      <c r="E11" s="19">
        <v>27141104</v>
      </c>
      <c r="F11" s="21">
        <v>28600782</v>
      </c>
      <c r="G11" s="19">
        <f t="shared" si="0"/>
        <v>-1459678</v>
      </c>
    </row>
    <row r="12" spans="2:7" x14ac:dyDescent="0.4">
      <c r="B12" s="14"/>
      <c r="C12" s="14"/>
      <c r="D12" s="18" t="s">
        <v>15</v>
      </c>
      <c r="E12" s="19">
        <v>16859150</v>
      </c>
      <c r="F12" s="21">
        <v>16130700</v>
      </c>
      <c r="G12" s="19">
        <f t="shared" si="0"/>
        <v>728450</v>
      </c>
    </row>
    <row r="13" spans="2:7" x14ac:dyDescent="0.4">
      <c r="B13" s="14"/>
      <c r="C13" s="14"/>
      <c r="D13" s="18" t="s">
        <v>16</v>
      </c>
      <c r="E13" s="19">
        <v>15333688</v>
      </c>
      <c r="F13" s="21">
        <v>16166679</v>
      </c>
      <c r="G13" s="19">
        <f t="shared" si="0"/>
        <v>-832991</v>
      </c>
    </row>
    <row r="14" spans="2:7" x14ac:dyDescent="0.4">
      <c r="B14" s="14"/>
      <c r="C14" s="14"/>
      <c r="D14" s="18" t="s">
        <v>17</v>
      </c>
      <c r="E14" s="19">
        <v>-8253338</v>
      </c>
      <c r="F14" s="22">
        <v>-8116455</v>
      </c>
      <c r="G14" s="19">
        <f t="shared" si="0"/>
        <v>-136883</v>
      </c>
    </row>
    <row r="15" spans="2:7" x14ac:dyDescent="0.4">
      <c r="B15" s="14"/>
      <c r="C15" s="15"/>
      <c r="D15" s="16" t="s">
        <v>18</v>
      </c>
      <c r="E15" s="17">
        <f>+E10+E11+E12+E13+E14</f>
        <v>283752179</v>
      </c>
      <c r="F15" s="13">
        <f>+F10+F11+F12+F13+F14</f>
        <v>288357875</v>
      </c>
      <c r="G15" s="17">
        <f t="shared" si="0"/>
        <v>-4605696</v>
      </c>
    </row>
    <row r="16" spans="2:7" x14ac:dyDescent="0.4">
      <c r="B16" s="15"/>
      <c r="C16" s="23" t="s">
        <v>19</v>
      </c>
      <c r="D16" s="24"/>
      <c r="E16" s="25">
        <f xml:space="preserve"> +E9 - E15</f>
        <v>60220074</v>
      </c>
      <c r="F16" s="13">
        <f xml:space="preserve"> +F9 - F15</f>
        <v>41600695</v>
      </c>
      <c r="G16" s="25">
        <f t="shared" si="0"/>
        <v>18619379</v>
      </c>
    </row>
    <row r="17" spans="2:7" x14ac:dyDescent="0.4">
      <c r="B17" s="10" t="s">
        <v>20</v>
      </c>
      <c r="C17" s="10" t="s">
        <v>9</v>
      </c>
      <c r="D17" s="18" t="s">
        <v>21</v>
      </c>
      <c r="E17" s="19">
        <v>55212</v>
      </c>
      <c r="F17" s="20">
        <v>5986</v>
      </c>
      <c r="G17" s="19">
        <f t="shared" si="0"/>
        <v>49226</v>
      </c>
    </row>
    <row r="18" spans="2:7" x14ac:dyDescent="0.4">
      <c r="B18" s="14"/>
      <c r="C18" s="14"/>
      <c r="D18" s="18" t="s">
        <v>22</v>
      </c>
      <c r="E18" s="19">
        <v>4969182</v>
      </c>
      <c r="F18" s="22">
        <v>5697587</v>
      </c>
      <c r="G18" s="19">
        <f t="shared" si="0"/>
        <v>-728405</v>
      </c>
    </row>
    <row r="19" spans="2:7" x14ac:dyDescent="0.4">
      <c r="B19" s="14"/>
      <c r="C19" s="15"/>
      <c r="D19" s="16" t="s">
        <v>23</v>
      </c>
      <c r="E19" s="17">
        <f>+E17+E18</f>
        <v>5024394</v>
      </c>
      <c r="F19" s="13">
        <f>+F17+F18</f>
        <v>5703573</v>
      </c>
      <c r="G19" s="17">
        <f t="shared" si="0"/>
        <v>-679179</v>
      </c>
    </row>
    <row r="20" spans="2:7" x14ac:dyDescent="0.4">
      <c r="B20" s="14"/>
      <c r="C20" s="10" t="s">
        <v>12</v>
      </c>
      <c r="D20" s="18" t="s">
        <v>24</v>
      </c>
      <c r="E20" s="19">
        <v>2911264</v>
      </c>
      <c r="F20" s="20">
        <v>2915424</v>
      </c>
      <c r="G20" s="19">
        <f t="shared" si="0"/>
        <v>-4160</v>
      </c>
    </row>
    <row r="21" spans="2:7" x14ac:dyDescent="0.4">
      <c r="B21" s="14"/>
      <c r="C21" s="14"/>
      <c r="D21" s="18" t="s">
        <v>25</v>
      </c>
      <c r="E21" s="19">
        <v>3507840</v>
      </c>
      <c r="F21" s="22"/>
      <c r="G21" s="19">
        <f t="shared" si="0"/>
        <v>3507840</v>
      </c>
    </row>
    <row r="22" spans="2:7" x14ac:dyDescent="0.4">
      <c r="B22" s="14"/>
      <c r="C22" s="15"/>
      <c r="D22" s="16" t="s">
        <v>26</v>
      </c>
      <c r="E22" s="17">
        <f>+E20+E21</f>
        <v>6419104</v>
      </c>
      <c r="F22" s="13">
        <f>+F20+F21</f>
        <v>2915424</v>
      </c>
      <c r="G22" s="17">
        <f t="shared" si="0"/>
        <v>3503680</v>
      </c>
    </row>
    <row r="23" spans="2:7" x14ac:dyDescent="0.4">
      <c r="B23" s="15"/>
      <c r="C23" s="23" t="s">
        <v>27</v>
      </c>
      <c r="D23" s="26"/>
      <c r="E23" s="27">
        <f xml:space="preserve"> +E19 - E22</f>
        <v>-1394710</v>
      </c>
      <c r="F23" s="13">
        <f xml:space="preserve"> +F19 - F22</f>
        <v>2788149</v>
      </c>
      <c r="G23" s="27">
        <f t="shared" si="0"/>
        <v>-4182859</v>
      </c>
    </row>
    <row r="24" spans="2:7" x14ac:dyDescent="0.4">
      <c r="B24" s="23" t="s">
        <v>28</v>
      </c>
      <c r="C24" s="28"/>
      <c r="D24" s="24"/>
      <c r="E24" s="25">
        <f xml:space="preserve"> +E16 +E23</f>
        <v>58825364</v>
      </c>
      <c r="F24" s="13">
        <f xml:space="preserve"> +F16 +F23</f>
        <v>44388844</v>
      </c>
      <c r="G24" s="25">
        <f t="shared" si="0"/>
        <v>14436520</v>
      </c>
    </row>
    <row r="25" spans="2:7" x14ac:dyDescent="0.4">
      <c r="B25" s="10" t="s">
        <v>29</v>
      </c>
      <c r="C25" s="10" t="s">
        <v>9</v>
      </c>
      <c r="D25" s="18" t="s">
        <v>30</v>
      </c>
      <c r="E25" s="19">
        <v>968000</v>
      </c>
      <c r="F25" s="13">
        <v>0</v>
      </c>
      <c r="G25" s="19">
        <f t="shared" si="0"/>
        <v>968000</v>
      </c>
    </row>
    <row r="26" spans="2:7" x14ac:dyDescent="0.4">
      <c r="B26" s="14"/>
      <c r="C26" s="15"/>
      <c r="D26" s="16" t="s">
        <v>31</v>
      </c>
      <c r="E26" s="17">
        <f>+E25</f>
        <v>968000</v>
      </c>
      <c r="F26" s="13">
        <f>+F25</f>
        <v>0</v>
      </c>
      <c r="G26" s="17">
        <f t="shared" si="0"/>
        <v>968000</v>
      </c>
    </row>
    <row r="27" spans="2:7" x14ac:dyDescent="0.4">
      <c r="B27" s="14"/>
      <c r="C27" s="10" t="s">
        <v>12</v>
      </c>
      <c r="D27" s="18" t="s">
        <v>32</v>
      </c>
      <c r="E27" s="19">
        <v>1</v>
      </c>
      <c r="F27" s="20">
        <v>0</v>
      </c>
      <c r="G27" s="19">
        <f t="shared" si="0"/>
        <v>1</v>
      </c>
    </row>
    <row r="28" spans="2:7" x14ac:dyDescent="0.4">
      <c r="B28" s="14"/>
      <c r="C28" s="14"/>
      <c r="D28" s="18" t="s">
        <v>33</v>
      </c>
      <c r="E28" s="19">
        <v>384000</v>
      </c>
      <c r="F28" s="21">
        <v>0</v>
      </c>
      <c r="G28" s="19">
        <f t="shared" si="0"/>
        <v>384000</v>
      </c>
    </row>
    <row r="29" spans="2:7" x14ac:dyDescent="0.4">
      <c r="B29" s="14"/>
      <c r="C29" s="14"/>
      <c r="D29" s="18" t="s">
        <v>34</v>
      </c>
      <c r="E29" s="19">
        <v>584000</v>
      </c>
      <c r="F29" s="22">
        <v>0</v>
      </c>
      <c r="G29" s="19">
        <f t="shared" si="0"/>
        <v>584000</v>
      </c>
    </row>
    <row r="30" spans="2:7" x14ac:dyDescent="0.4">
      <c r="B30" s="14"/>
      <c r="C30" s="15"/>
      <c r="D30" s="16" t="s">
        <v>35</v>
      </c>
      <c r="E30" s="17">
        <f>+E27+E28+E29</f>
        <v>968001</v>
      </c>
      <c r="F30" s="13">
        <f>+F27+F28+F29</f>
        <v>0</v>
      </c>
      <c r="G30" s="17">
        <f t="shared" si="0"/>
        <v>968001</v>
      </c>
    </row>
    <row r="31" spans="2:7" x14ac:dyDescent="0.4">
      <c r="B31" s="15"/>
      <c r="C31" s="29" t="s">
        <v>36</v>
      </c>
      <c r="D31" s="30"/>
      <c r="E31" s="31">
        <f xml:space="preserve"> +E26 - E30</f>
        <v>-1</v>
      </c>
      <c r="F31" s="13">
        <f xml:space="preserve"> +F26 - F30</f>
        <v>0</v>
      </c>
      <c r="G31" s="31">
        <f t="shared" si="0"/>
        <v>-1</v>
      </c>
    </row>
    <row r="32" spans="2:7" x14ac:dyDescent="0.4">
      <c r="B32" s="23" t="s">
        <v>37</v>
      </c>
      <c r="C32" s="32"/>
      <c r="D32" s="33"/>
      <c r="E32" s="34">
        <f xml:space="preserve"> +E24 +E31</f>
        <v>58825363</v>
      </c>
      <c r="F32" s="13">
        <f xml:space="preserve"> +F24 +F31</f>
        <v>44388844</v>
      </c>
      <c r="G32" s="34">
        <f t="shared" si="0"/>
        <v>14436519</v>
      </c>
    </row>
    <row r="33" spans="2:7" x14ac:dyDescent="0.4">
      <c r="B33" s="35" t="s">
        <v>38</v>
      </c>
      <c r="C33" s="32" t="s">
        <v>39</v>
      </c>
      <c r="D33" s="33"/>
      <c r="E33" s="34">
        <v>112809374</v>
      </c>
      <c r="F33" s="13">
        <v>100420630</v>
      </c>
      <c r="G33" s="34">
        <f t="shared" si="0"/>
        <v>12388744</v>
      </c>
    </row>
    <row r="34" spans="2:7" x14ac:dyDescent="0.4">
      <c r="B34" s="36"/>
      <c r="C34" s="32" t="s">
        <v>40</v>
      </c>
      <c r="D34" s="33"/>
      <c r="E34" s="34">
        <f xml:space="preserve"> +E32 +E33</f>
        <v>171634737</v>
      </c>
      <c r="F34" s="13">
        <f xml:space="preserve"> +F32 +F33</f>
        <v>144809474</v>
      </c>
      <c r="G34" s="34">
        <f t="shared" si="0"/>
        <v>26825263</v>
      </c>
    </row>
    <row r="35" spans="2:7" x14ac:dyDescent="0.4">
      <c r="B35" s="36"/>
      <c r="C35" s="32" t="s">
        <v>41</v>
      </c>
      <c r="D35" s="33"/>
      <c r="E35" s="34">
        <v>0</v>
      </c>
      <c r="F35" s="13">
        <v>0</v>
      </c>
      <c r="G35" s="34">
        <f t="shared" si="0"/>
        <v>0</v>
      </c>
    </row>
    <row r="36" spans="2:7" x14ac:dyDescent="0.4">
      <c r="B36" s="36"/>
      <c r="C36" s="32" t="s">
        <v>42</v>
      </c>
      <c r="D36" s="33"/>
      <c r="E36" s="34">
        <v>0</v>
      </c>
      <c r="F36" s="13">
        <v>0</v>
      </c>
      <c r="G36" s="34">
        <f t="shared" si="0"/>
        <v>0</v>
      </c>
    </row>
    <row r="37" spans="2:7" x14ac:dyDescent="0.4">
      <c r="B37" s="36"/>
      <c r="C37" s="32" t="s">
        <v>43</v>
      </c>
      <c r="D37" s="33"/>
      <c r="E37" s="34">
        <v>46499800</v>
      </c>
      <c r="F37" s="13">
        <v>32000100</v>
      </c>
      <c r="G37" s="34">
        <f t="shared" si="0"/>
        <v>14499700</v>
      </c>
    </row>
    <row r="38" spans="2:7" x14ac:dyDescent="0.4">
      <c r="B38" s="37"/>
      <c r="C38" s="32" t="s">
        <v>44</v>
      </c>
      <c r="D38" s="33"/>
      <c r="E38" s="34">
        <f xml:space="preserve"> +E34 +E35 +E36 - E37</f>
        <v>125134937</v>
      </c>
      <c r="F38" s="13">
        <f xml:space="preserve"> +F34 +F35 +F36 - F37</f>
        <v>112809374</v>
      </c>
      <c r="G38" s="34">
        <f t="shared" si="0"/>
        <v>12325563</v>
      </c>
    </row>
  </sheetData>
  <mergeCells count="13">
    <mergeCell ref="B33:B38"/>
    <mergeCell ref="B17:B23"/>
    <mergeCell ref="C17:C19"/>
    <mergeCell ref="C20:C22"/>
    <mergeCell ref="B25:B31"/>
    <mergeCell ref="C25:C26"/>
    <mergeCell ref="C27:C30"/>
    <mergeCell ref="B3:G3"/>
    <mergeCell ref="B5:G5"/>
    <mergeCell ref="B7:D7"/>
    <mergeCell ref="B8:B16"/>
    <mergeCell ref="C8:C9"/>
    <mergeCell ref="C10:C15"/>
  </mergeCells>
  <phoneticPr fontId="1"/>
  <pageMargins left="0.7" right="0.7" top="0.75" bottom="0.75" header="0.3" footer="0.3"/>
  <pageSetup paperSize="9" fitToHeight="0" orientation="portrait" r:id="rId1"/>
  <headerFooter>
    <oddHeader>&amp;L社会福祉法人　美勢会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第二号第一様式</vt:lpstr>
      <vt:lpstr>第二号第一様式!Print_Titles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2025-06-20T04:47:22Z</dcterms:created>
  <dcterms:modified xsi:type="dcterms:W3CDTF">2025-06-20T04:47:23Z</dcterms:modified>
</cp:coreProperties>
</file>